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SP_User\Desktop\"/>
    </mc:Choice>
  </mc:AlternateContent>
  <xr:revisionPtr revIDLastSave="0" documentId="13_ncr:1_{B8EDD6E8-7F83-4544-AAB7-6425688E4A55}" xr6:coauthVersionLast="47" xr6:coauthVersionMax="47" xr10:uidLastSave="{00000000-0000-0000-0000-000000000000}"/>
  <bookViews>
    <workbookView xWindow="-120" yWindow="-120" windowWidth="29040" windowHeight="15720" tabRatio="679" xr2:uid="{00000000-000D-0000-FFFF-FFFF00000000}"/>
  </bookViews>
  <sheets>
    <sheet name="Simulation" sheetId="26" r:id="rId1"/>
    <sheet name="Ref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26" l="1"/>
  <c r="C13" i="26"/>
  <c r="C11" i="26"/>
  <c r="D11" i="26" l="1"/>
  <c r="C12" i="26"/>
  <c r="H13" i="26"/>
  <c r="G11" i="26"/>
  <c r="H11" i="26"/>
  <c r="I11" i="26"/>
  <c r="E13" i="26"/>
  <c r="F13" i="26"/>
  <c r="G13" i="26"/>
  <c r="J10" i="26"/>
  <c r="J11" i="26" s="1"/>
  <c r="C19" i="26" s="1"/>
  <c r="I10" i="26"/>
  <c r="H10" i="26"/>
  <c r="G10" i="26"/>
  <c r="F10" i="26"/>
  <c r="F12" i="26" s="1"/>
  <c r="E10" i="26"/>
  <c r="E12" i="26" s="1"/>
  <c r="F11" i="26" l="1"/>
  <c r="C18" i="26" s="1"/>
  <c r="G12" i="26"/>
  <c r="D12" i="26"/>
  <c r="H12" i="26"/>
  <c r="J12" i="26"/>
  <c r="I12" i="26"/>
  <c r="E11" i="26"/>
  <c r="C17" i="26" s="1"/>
  <c r="D13" i="26"/>
  <c r="J13" i="26"/>
  <c r="C20" i="26" s="1"/>
  <c r="I13" i="26"/>
</calcChain>
</file>

<file path=xl/sharedStrings.xml><?xml version="1.0" encoding="utf-8"?>
<sst xmlns="http://schemas.openxmlformats.org/spreadsheetml/2006/main" count="38" uniqueCount="38">
  <si>
    <t>Commentaires</t>
  </si>
  <si>
    <t>Type de donnée</t>
  </si>
  <si>
    <t>Source</t>
  </si>
  <si>
    <t>Lien</t>
  </si>
  <si>
    <t>Facteur d'émission (GES / token)</t>
  </si>
  <si>
    <t>https://huggingface.co/spaces/genai-impact/ecologits-calculator</t>
  </si>
  <si>
    <t>Les estimateurs comme Ecologits sont les meilleures restitutions disponibles de ces facteurs d'émission (par absence de transparence environnementale des fournisseurs). Dans le temps, ces facteurs d'émission peuvent évoluer : parce que les restitutions s'améliorent et/ou parce que la transparence s'améliore. Ces facteurs d'émission peuvent évoluer : à la baisse si efficacité énergétique par token, à la hausse avec une augmentation de l'intensité énergétique par token.</t>
  </si>
  <si>
    <t>Objectif</t>
  </si>
  <si>
    <t>Multiplicateur</t>
  </si>
  <si>
    <t>Coût (tokens)</t>
  </si>
  <si>
    <t>Pour 1 000 personnes qui enregistrent 1 réunion par jour ouvré</t>
  </si>
  <si>
    <t>Pour 1000 personnes qui enregistrent 3 réunions par jour ouvré</t>
  </si>
  <si>
    <t>GPT 4o 
US</t>
  </si>
  <si>
    <t>GPT 4o
FR</t>
  </si>
  <si>
    <t>Mistral Large
US</t>
  </si>
  <si>
    <t>Mistral Large
FR</t>
  </si>
  <si>
    <t>Mistral Small
US</t>
  </si>
  <si>
    <t>Mistral Small
FR</t>
  </si>
  <si>
    <t xml:space="preserve">Business as usual </t>
  </si>
  <si>
    <t>Pour 750 personnes qui enregistrent 1 réunion par jour ouvré</t>
  </si>
  <si>
    <t>Leviers de conception (ex : choix du modèle, taille de modèle )</t>
  </si>
  <si>
    <t>Ecologits, GenAI Impact et al., à date du 24/06/2025</t>
  </si>
  <si>
    <t>Levier d'optimisation (ex : intensité carbone de l'électricité)</t>
  </si>
  <si>
    <r>
      <t>tCO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</si>
  <si>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t>- choix de déploiement dans l'entreprise et d'adoption (sur les lignes) : nombre d'utilisations par jour, nombre d'utilisateurs concernés</t>
  </si>
  <si>
    <t xml:space="preserve">- choix de services (sur les colonnes) : sa localisation, son nombre de paramètres, le type de modèle </t>
  </si>
  <si>
    <t xml:space="preserve">Le point de départ est celui d'une DSI déployant GPT 4o, hébergé aux US, pour 100 personnes, qui ont 4 réunions par jour. </t>
  </si>
  <si>
    <t>Quelles questions se poser ? A quels points de repère se comparer ? Voir la partie "XVII - Etude de cas : L’assistant personnel de compte-rendu" de ce rapport : The Shift Project 2025</t>
  </si>
  <si>
    <r>
      <t>Facteur d'émissions de la transformation de l'enregistrement en compte rendu de réunion (kgCO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 / token)</t>
    </r>
  </si>
  <si>
    <r>
      <t>Estimation des émissions de CO2e associées à l'inférence en kgCO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</t>
    </r>
  </si>
  <si>
    <t>mix associé : 680 gCO2e/kWh US, 81 gCO2e/kWh FR
nb : GPT 4o est plus gros que mistral large</t>
  </si>
  <si>
    <t>nb : 250 token sortie c'est pour un prompt 
mais en entrée ~6000 tokens de paroles écrites</t>
  </si>
  <si>
    <t>Objectif : illustrer la gamme de potentiel de réduction d'émissions de gaz à effets de serre lors de :</t>
  </si>
  <si>
    <t>Leviers de déploiement : politiques d'éco-déploiement (ex : adaptation au type et nombre de réunion, nb de tokens)</t>
  </si>
  <si>
    <t xml:space="preserve">Traduction </t>
  </si>
  <si>
    <t>Optimisation lever (e.g. carbon intensity of electricity)</t>
  </si>
  <si>
    <t>Design levers (e.g. choice of model, model size)</t>
  </si>
  <si>
    <t>Deployment levers: eco-deployment policies (e.g. adaptation to the type and number of meetings, number of tokens)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</si>
</sst>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rgb="FFFFFFFF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rgb="FFDDDDD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7"/>
        <bgColor rgb="FFFF8200"/>
      </patternFill>
    </fill>
    <fill>
      <patternFill patternType="solid">
        <fgColor theme="5"/>
        <bgColor rgb="FF00005A"/>
      </patternFill>
    </fill>
    <fill>
      <patternFill patternType="solid">
        <fgColor theme="5"/>
        <bgColor rgb="FFFF8200"/>
      </patternFill>
    </fill>
    <fill>
      <patternFill patternType="solid">
        <fgColor theme="1"/>
        <bgColor rgb="FF00005A"/>
      </patternFill>
    </fill>
    <fill>
      <patternFill patternType="solid">
        <fgColor theme="4"/>
        <bgColor rgb="FFFF8200"/>
      </patternFill>
    </fill>
    <fill>
      <patternFill patternType="solid">
        <fgColor theme="6"/>
        <bgColor rgb="FF00005A"/>
      </patternFill>
    </fill>
    <fill>
      <patternFill patternType="solid">
        <fgColor theme="8"/>
        <bgColor rgb="FF00005A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rgb="FF00005A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rgb="FF00005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Protection="0"/>
    <xf numFmtId="43" fontId="2" fillId="0" borderId="0" applyFont="0" applyFill="0" applyBorder="0" applyProtection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4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164" fontId="8" fillId="0" borderId="1" xfId="1" applyNumberFormat="1" applyFont="1" applyBorder="1"/>
    <xf numFmtId="43" fontId="8" fillId="0" borderId="1" xfId="1" applyNumberFormat="1" applyFont="1" applyBorder="1"/>
    <xf numFmtId="43" fontId="8" fillId="0" borderId="0" xfId="1" applyFont="1"/>
    <xf numFmtId="43" fontId="8" fillId="0" borderId="1" xfId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0" xfId="0" quotePrefix="1" applyFont="1"/>
    <xf numFmtId="0" fontId="8" fillId="0" borderId="0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 indent="1"/>
    </xf>
    <xf numFmtId="0" fontId="8" fillId="0" borderId="8" xfId="0" applyFont="1" applyBorder="1" applyAlignment="1">
      <alignment horizontal="center"/>
    </xf>
    <xf numFmtId="0" fontId="5" fillId="7" borderId="3" xfId="0" applyFont="1" applyFill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/>
    </xf>
    <xf numFmtId="164" fontId="8" fillId="0" borderId="0" xfId="1" applyNumberFormat="1" applyFont="1" applyBorder="1"/>
    <xf numFmtId="164" fontId="8" fillId="0" borderId="13" xfId="1" applyNumberFormat="1" applyFont="1" applyBorder="1"/>
    <xf numFmtId="0" fontId="5" fillId="5" borderId="3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8" fillId="0" borderId="14" xfId="0" applyFont="1" applyBorder="1" applyAlignment="1">
      <alignment horizontal="center"/>
    </xf>
    <xf numFmtId="164" fontId="8" fillId="0" borderId="15" xfId="1" applyNumberFormat="1" applyFont="1" applyBorder="1"/>
    <xf numFmtId="164" fontId="8" fillId="0" borderId="4" xfId="1" applyNumberFormat="1" applyFont="1" applyBorder="1"/>
    <xf numFmtId="0" fontId="1" fillId="0" borderId="0" xfId="0" applyFont="1"/>
    <xf numFmtId="164" fontId="8" fillId="0" borderId="11" xfId="1" applyNumberFormat="1" applyFont="1" applyBorder="1" applyAlignment="1">
      <alignment vertical="center"/>
    </xf>
    <xf numFmtId="165" fontId="8" fillId="0" borderId="11" xfId="1" applyNumberFormat="1" applyFont="1" applyBorder="1" applyAlignment="1">
      <alignment vertical="center"/>
    </xf>
    <xf numFmtId="165" fontId="8" fillId="0" borderId="9" xfId="1" applyNumberFormat="1" applyFont="1" applyBorder="1" applyAlignment="1">
      <alignment vertical="center"/>
    </xf>
    <xf numFmtId="43" fontId="8" fillId="0" borderId="1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</cellXfs>
  <cellStyles count="5">
    <cellStyle name="Lien hypertexte" xfId="4" builtinId="8"/>
    <cellStyle name="Milliers" xfId="1" builtinId="3"/>
    <cellStyle name="Milliers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DDDDDD"/>
      <color rgb="FFFFFFF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1701479652546E-2"/>
          <c:y val="9.8816074272203819E-2"/>
          <c:w val="0.47502684230198927"/>
          <c:h val="0.61042632550823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Simulation!$B$17</c:f>
              <c:strCache>
                <c:ptCount val="1"/>
                <c:pt idx="0">
                  <c:v>Business as usual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Simulation!$C$17</c:f>
              <c:numCache>
                <c:formatCode>_-* #,##0_-;\-* #,##0_-;_-* "-"??_-;_-@_-</c:formatCode>
                <c:ptCount val="1"/>
                <c:pt idx="0">
                  <c:v>10.006200000000002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1-4788-A7B4-B4451B0C2E23}"/>
            </c:ext>
          </c:extLst>
        </c:ser>
        <c:ser>
          <c:idx val="1"/>
          <c:order val="1"/>
          <c:tx>
            <c:strRef>
              <c:f>Simulation!$B$18</c:f>
              <c:strCache>
                <c:ptCount val="1"/>
                <c:pt idx="0">
                  <c:v>Levier d'optimisation (ex : intensité carbone de l'électricité)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Simulation!$C$18</c:f>
              <c:numCache>
                <c:formatCode>_-* #,##0_-;\-* #,##0_-;_-* "-"??_-;_-@_-</c:formatCode>
                <c:ptCount val="1"/>
                <c:pt idx="0">
                  <c:v>1.4453400000000001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1-4788-A7B4-B4451B0C2E23}"/>
            </c:ext>
          </c:extLst>
        </c:ser>
        <c:ser>
          <c:idx val="2"/>
          <c:order val="2"/>
          <c:tx>
            <c:strRef>
              <c:f>Simulation!$B$19</c:f>
              <c:strCache>
                <c:ptCount val="1"/>
                <c:pt idx="0">
                  <c:v>Leviers de conception (ex : choix du modèle, taille de modèle 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Simulation!$C$19</c:f>
              <c:numCache>
                <c:formatCode>_(* #,##0.00_);_(* \(#,##0.00\);_(* "-"??_);_(@_)</c:formatCode>
                <c:ptCount val="1"/>
                <c:pt idx="0">
                  <c:v>0.100062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1-4788-A7B4-B4451B0C2E23}"/>
            </c:ext>
          </c:extLst>
        </c:ser>
        <c:ser>
          <c:idx val="3"/>
          <c:order val="3"/>
          <c:tx>
            <c:strRef>
              <c:f>Simulation!$B$20</c:f>
              <c:strCache>
                <c:ptCount val="1"/>
                <c:pt idx="0">
                  <c:v>Leviers de déploiement : politiques d'éco-déploiement (ex : adaptation au type et nombre de réunion, nb de tokens)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Simulation!$C$20</c:f>
              <c:numCache>
                <c:formatCode>_(* #,##0.00_);_(* \(#,##0.00\);_(* "-"??_);_(@_)</c:formatCode>
                <c:ptCount val="1"/>
                <c:pt idx="0">
                  <c:v>2.50155E-2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01-4788-A7B4-B4451B0C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230223"/>
        <c:axId val="981234799"/>
      </c:barChart>
      <c:catAx>
        <c:axId val="9812302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1234799"/>
        <c:crosses val="autoZero"/>
        <c:auto val="1"/>
        <c:lblAlgn val="ctr"/>
        <c:lblOffset val="100"/>
        <c:noMultiLvlLbl val="0"/>
      </c:catAx>
      <c:valAx>
        <c:axId val="981234799"/>
        <c:scaling>
          <c:orientation val="minMax"/>
          <c:max val="10.5"/>
          <c:min val="0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1230223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957612327830191"/>
          <c:y val="0.14813329585709922"/>
          <c:w val="0.37380337720043716"/>
          <c:h val="0.39335506925063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1701479652546E-2"/>
          <c:y val="9.8816074272203819E-2"/>
          <c:w val="0.47502684230198927"/>
          <c:h val="0.61042632550823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Simulation!$B$23</c:f>
              <c:strCache>
                <c:ptCount val="1"/>
                <c:pt idx="0">
                  <c:v>Business as usual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Simulation!$C$17</c:f>
              <c:numCache>
                <c:formatCode>_-* #,##0_-;\-* #,##0_-;_-* "-"??_-;_-@_-</c:formatCode>
                <c:ptCount val="1"/>
                <c:pt idx="0">
                  <c:v>10.006200000000002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B-40B2-B20F-FFC60B76995C}"/>
            </c:ext>
          </c:extLst>
        </c:ser>
        <c:ser>
          <c:idx val="1"/>
          <c:order val="1"/>
          <c:tx>
            <c:strRef>
              <c:f>Simulation!$B$24</c:f>
              <c:strCache>
                <c:ptCount val="1"/>
                <c:pt idx="0">
                  <c:v>Optimisation lever (e.g. carbon intensity of electricity)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Simulation!$C$18</c:f>
              <c:numCache>
                <c:formatCode>_-* #,##0_-;\-* #,##0_-;_-* "-"??_-;_-@_-</c:formatCode>
                <c:ptCount val="1"/>
                <c:pt idx="0">
                  <c:v>1.4453400000000001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B-40B2-B20F-FFC60B76995C}"/>
            </c:ext>
          </c:extLst>
        </c:ser>
        <c:ser>
          <c:idx val="2"/>
          <c:order val="2"/>
          <c:tx>
            <c:strRef>
              <c:f>Simulation!$B$25</c:f>
              <c:strCache>
                <c:ptCount val="1"/>
                <c:pt idx="0">
                  <c:v>Design levers (e.g. choice of model, model size)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Simulation!$C$19</c:f>
              <c:numCache>
                <c:formatCode>_(* #,##0.00_);_(* \(#,##0.00\);_(* "-"??_);_(@_)</c:formatCode>
                <c:ptCount val="1"/>
                <c:pt idx="0">
                  <c:v>0.100062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B-40B2-B20F-FFC60B76995C}"/>
            </c:ext>
          </c:extLst>
        </c:ser>
        <c:ser>
          <c:idx val="3"/>
          <c:order val="3"/>
          <c:tx>
            <c:strRef>
              <c:f>Simulation!$B$26</c:f>
              <c:strCache>
                <c:ptCount val="1"/>
                <c:pt idx="0">
                  <c:v>Deployment levers: eco-deployment policies (e.g. adaptation to the type and number of meetings, number of tokens)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Simulation!$C$20</c:f>
              <c:numCache>
                <c:formatCode>_(* #,##0.00_);_(* \(#,##0.00\);_(* "-"??_);_(@_)</c:formatCode>
                <c:ptCount val="1"/>
                <c:pt idx="0">
                  <c:v>2.50155E-2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B-40B2-B20F-FFC60B769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230223"/>
        <c:axId val="981234799"/>
      </c:barChart>
      <c:catAx>
        <c:axId val="9812302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1234799"/>
        <c:crosses val="autoZero"/>
        <c:auto val="1"/>
        <c:lblAlgn val="ctr"/>
        <c:lblOffset val="100"/>
        <c:noMultiLvlLbl val="0"/>
      </c:catAx>
      <c:valAx>
        <c:axId val="981234799"/>
        <c:scaling>
          <c:orientation val="minMax"/>
          <c:max val="10.5"/>
          <c:min val="0"/>
        </c:scaling>
        <c:delete val="0"/>
        <c:axPos val="l"/>
        <c:majorGridlines>
          <c:spPr>
            <a:ln w="9525" cap="flat" cmpd="sng" algn="ctr">
              <a:solidFill>
                <a:srgbClr val="DDDDDD"/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77777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1230223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957612327830191"/>
          <c:y val="0.14813329585709922"/>
          <c:w val="0.37380337720043716"/>
          <c:h val="0.39335506925063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14</xdr:row>
      <xdr:rowOff>4761</xdr:rowOff>
    </xdr:from>
    <xdr:to>
      <xdr:col>10</xdr:col>
      <xdr:colOff>722312</xdr:colOff>
      <xdr:row>45</xdr:row>
      <xdr:rowOff>177800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B498AB6-664A-43A1-A844-26C7DACBB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558271</xdr:colOff>
      <xdr:row>14</xdr:row>
      <xdr:rowOff>40824</xdr:rowOff>
    </xdr:from>
    <xdr:to>
      <xdr:col>10</xdr:col>
      <xdr:colOff>698501</xdr:colOff>
      <xdr:row>17</xdr:row>
      <xdr:rowOff>32885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3D5BD85-DCD0-4E97-A4B5-2308B3884387}"/>
            </a:ext>
          </a:extLst>
        </xdr:cNvPr>
        <xdr:cNvSpPr txBox="1"/>
      </xdr:nvSpPr>
      <xdr:spPr>
        <a:xfrm>
          <a:off x="6119057" y="2970895"/>
          <a:ext cx="6372301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12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Empreinte carbone pour une utilisation d'un assistant d'IA pour la rédaction de comptes-rendus de réunions (sur 1 an pour 1 entreprise de 1000 personnes pour un usage type à 250 tokens) </a:t>
          </a:r>
          <a:r>
            <a:rPr lang="fr-FR" sz="1200" b="0" i="0" u="none" strike="noStrike" baseline="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en tCO</a:t>
          </a:r>
          <a:r>
            <a:rPr lang="fr-FR" sz="1200" b="0" i="0" u="none" strike="noStrike" baseline="-2500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fr-FR" sz="1200" b="0" i="0" u="none" strike="noStrike" baseline="0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e </a:t>
          </a:r>
          <a:endParaRPr kumimoji="0" lang="fr-FR" sz="1200" b="0" i="0" u="none" strike="noStrike" kern="120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+mn-lt"/>
            <a:cs typeface="+mn-cs"/>
          </a:endParaRPr>
        </a:p>
      </xdr:txBody>
    </xdr:sp>
    <xdr:clientData/>
  </xdr:twoCellAnchor>
  <xdr:twoCellAnchor>
    <xdr:from>
      <xdr:col>3</xdr:col>
      <xdr:colOff>664406</xdr:colOff>
      <xdr:row>36</xdr:row>
      <xdr:rowOff>169407</xdr:rowOff>
    </xdr:from>
    <xdr:to>
      <xdr:col>10</xdr:col>
      <xdr:colOff>564923</xdr:colOff>
      <xdr:row>45</xdr:row>
      <xdr:rowOff>114300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78318B2-118D-461A-A3DF-C7FB473F56F7}"/>
            </a:ext>
          </a:extLst>
        </xdr:cNvPr>
        <xdr:cNvSpPr txBox="1"/>
      </xdr:nvSpPr>
      <xdr:spPr>
        <a:xfrm>
          <a:off x="5969831" y="7627482"/>
          <a:ext cx="5853642" cy="1659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Ce type de démarche est à adapter à chaque usage précis, voire même à chaque mix d'usages, à la fois par des DSI et par des utilisatrices et utilisateurs  : https://huggingface.co/spaces/genai-impact/ecologits-calculator.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endParaRPr kumimoji="0" lang="fr-FR" sz="900" b="0" i="0" u="none" strike="noStrike" kern="120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+mn-lt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Cette démarche suppose un recul méthodologique face aux facteurs d'émissions (kgCO</a:t>
          </a:r>
          <a:r>
            <a:rPr kumimoji="0" lang="fr-FR" sz="900" b="0" i="0" u="none" strike="noStrike" kern="1200" cap="none" spc="0" normalizeH="0" baseline="-2500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2</a:t>
          </a: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e/token), qui sont, au moins à ce jour, empreints d'un manque de transparence même si estimé par de bons calculateurs, et d'incertitudes sur les facteurs d'émissions futurs. De plus,  -&gt; Monitorer le niveau d'usages et pas seulement l'empreinte est un </a:t>
          </a: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premier rempart à cet écueil. La réflexion en ordre de grandeur en est un second : "et si 1% de la planète faisait la même chose ?", "quels sont les drivers principaux?",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endParaRPr kumimoji="0" lang="fr-FR" sz="900" b="0" i="0" u="none" strike="noStrike" kern="120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Il faut bien noter que le calcul quantitatif des effets de chaque levier pour les comparer entre eux dépend au premier ordre de l'ordre d'activation des leviers. </a:t>
          </a:r>
        </a:p>
      </xdr:txBody>
    </xdr:sp>
    <xdr:clientData/>
  </xdr:twoCellAnchor>
  <xdr:twoCellAnchor>
    <xdr:from>
      <xdr:col>8</xdr:col>
      <xdr:colOff>116795</xdr:colOff>
      <xdr:row>31</xdr:row>
      <xdr:rowOff>29180</xdr:rowOff>
    </xdr:from>
    <xdr:to>
      <xdr:col>10</xdr:col>
      <xdr:colOff>624795</xdr:colOff>
      <xdr:row>36</xdr:row>
      <xdr:rowOff>1359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F6E64AE-EA1E-4ADA-A01E-F0B5FEEF4E63}"/>
            </a:ext>
          </a:extLst>
        </xdr:cNvPr>
        <xdr:cNvSpPr txBox="1"/>
      </xdr:nvSpPr>
      <xdr:spPr>
        <a:xfrm>
          <a:off x="9669009" y="6723894"/>
          <a:ext cx="2222500" cy="924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Exemple de point de repère auquel se comparer (à déterminer pour chaque bilan carbone d'organisation/de service ou chaque empreinte carbone individuelle)</a:t>
          </a:r>
          <a:endParaRPr lang="fr-FR" sz="900">
            <a:solidFill>
              <a:schemeClr val="accent6"/>
            </a:solidFill>
          </a:endParaRPr>
        </a:p>
      </xdr:txBody>
    </xdr:sp>
    <xdr:clientData/>
  </xdr:twoCellAnchor>
  <xdr:twoCellAnchor>
    <xdr:from>
      <xdr:col>10</xdr:col>
      <xdr:colOff>973667</xdr:colOff>
      <xdr:row>14</xdr:row>
      <xdr:rowOff>0</xdr:rowOff>
    </xdr:from>
    <xdr:to>
      <xdr:col>16</xdr:col>
      <xdr:colOff>142347</xdr:colOff>
      <xdr:row>45</xdr:row>
      <xdr:rowOff>173039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94FDDC5-62DA-415F-9418-F4440339E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986140</xdr:colOff>
      <xdr:row>14</xdr:row>
      <xdr:rowOff>18144</xdr:rowOff>
    </xdr:from>
    <xdr:to>
      <xdr:col>16</xdr:col>
      <xdr:colOff>68037</xdr:colOff>
      <xdr:row>17</xdr:row>
      <xdr:rowOff>10205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9444EE6-FDF7-4975-BA90-DCA17CDD7B1D}"/>
            </a:ext>
          </a:extLst>
        </xdr:cNvPr>
        <xdr:cNvSpPr txBox="1"/>
      </xdr:nvSpPr>
      <xdr:spPr>
        <a:xfrm>
          <a:off x="12246807" y="3055561"/>
          <a:ext cx="6098647" cy="605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12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Carbon footprint for using an AI assistant to write meeting minutes (over 1 year for 1 company with 1,000 employees for typical use at 250 tokens) in tCO</a:t>
          </a:r>
          <a:r>
            <a:rPr kumimoji="0" lang="fr-FR" sz="1200" b="0" i="0" u="none" strike="noStrike" kern="1200" cap="none" spc="0" normalizeH="0" baseline="-2500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2</a:t>
          </a:r>
          <a:r>
            <a:rPr kumimoji="0" lang="fr-FR" sz="12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e </a:t>
          </a:r>
        </a:p>
      </xdr:txBody>
    </xdr:sp>
    <xdr:clientData/>
  </xdr:twoCellAnchor>
  <xdr:twoCellAnchor>
    <xdr:from>
      <xdr:col>13</xdr:col>
      <xdr:colOff>228373</xdr:colOff>
      <xdr:row>31</xdr:row>
      <xdr:rowOff>31901</xdr:rowOff>
    </xdr:from>
    <xdr:to>
      <xdr:col>16</xdr:col>
      <xdr:colOff>163286</xdr:colOff>
      <xdr:row>36</xdr:row>
      <xdr:rowOff>4080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A625228F-8472-4467-9CE7-4EAF6707E117}"/>
            </a:ext>
          </a:extLst>
        </xdr:cNvPr>
        <xdr:cNvSpPr txBox="1"/>
      </xdr:nvSpPr>
      <xdr:spPr>
        <a:xfrm>
          <a:off x="16220848" y="6727976"/>
          <a:ext cx="2220913" cy="924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Example of a target to compare against (to be determined for each organisational/service carbon assessment or individual carbon footprint)</a:t>
          </a:r>
          <a:endParaRPr lang="fr-FR" sz="900">
            <a:solidFill>
              <a:schemeClr val="accent6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0.27074</cdr:x>
      <cdr:y>0.12742</cdr:y>
    </cdr:from>
    <cdr:to>
      <cdr:x>0.2723</cdr:x>
      <cdr:y>0.62537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A7A8EB5F-503C-46D4-8FC0-55AAEB72D7CC}"/>
            </a:ext>
          </a:extLst>
        </cdr:cNvPr>
        <cdr:cNvCxnSpPr/>
      </cdr:nvCxnSpPr>
      <cdr:spPr>
        <a:xfrm xmlns:a="http://schemas.openxmlformats.org/drawingml/2006/main" flipH="1">
          <a:off x="1748732" y="767599"/>
          <a:ext cx="10077" cy="299970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0.35782</cdr:x>
      <cdr:y>0.62745</cdr:y>
    </cdr:from>
    <cdr:to>
      <cdr:x>0.35787</cdr:x>
      <cdr:y>0.70222</cdr:y>
    </cdr:to>
    <cdr:cxnSp macro="">
      <cdr:nvCxnSpPr>
        <cdr:cNvPr id="4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021250F9-CDC2-4AD5-8294-8540E560E7E5}"/>
            </a:ext>
          </a:extLst>
        </cdr:cNvPr>
        <cdr:cNvCxnSpPr/>
      </cdr:nvCxnSpPr>
      <cdr:spPr>
        <a:xfrm xmlns:a="http://schemas.openxmlformats.org/drawingml/2006/main">
          <a:off x="2311189" y="3779835"/>
          <a:ext cx="323" cy="4504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0.44253</cdr:x>
      <cdr:y>0.68802</cdr:y>
    </cdr:from>
    <cdr:to>
      <cdr:x>0.44255</cdr:x>
      <cdr:y>0.70771</cdr:y>
    </cdr:to>
    <cdr:cxnSp macro="">
      <cdr:nvCxnSpPr>
        <cdr:cNvPr id="8" name="Connecteur droit avec flèche 7">
          <a:extLst xmlns:a="http://schemas.openxmlformats.org/drawingml/2006/main">
            <a:ext uri="{FF2B5EF4-FFF2-40B4-BE49-F238E27FC236}">
              <a16:creationId xmlns:a16="http://schemas.microsoft.com/office/drawing/2014/main" id="{19C22E00-35FC-4DEF-BC4E-22E394899865}"/>
            </a:ext>
          </a:extLst>
        </cdr:cNvPr>
        <cdr:cNvCxnSpPr/>
      </cdr:nvCxnSpPr>
      <cdr:spPr>
        <a:xfrm xmlns:a="http://schemas.openxmlformats.org/drawingml/2006/main" flipH="1">
          <a:off x="2858338" y="4144716"/>
          <a:ext cx="130" cy="11861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0.07239</cdr:x>
      <cdr:y>0.6504</cdr:y>
    </cdr:from>
    <cdr:to>
      <cdr:x>0.55139</cdr:x>
      <cdr:y>0.6515</cdr:y>
    </cdr:to>
    <cdr:cxnSp macro="">
      <cdr:nvCxnSpPr>
        <cdr:cNvPr id="20" name="Connecteur droit avec flèche 19">
          <a:extLst xmlns:a="http://schemas.openxmlformats.org/drawingml/2006/main">
            <a:ext uri="{FF2B5EF4-FFF2-40B4-BE49-F238E27FC236}">
              <a16:creationId xmlns:a16="http://schemas.microsoft.com/office/drawing/2014/main" id="{27BD43D3-1C51-4399-922E-A6F3C2FEA2C8}"/>
            </a:ext>
          </a:extLst>
        </cdr:cNvPr>
        <cdr:cNvCxnSpPr/>
      </cdr:nvCxnSpPr>
      <cdr:spPr>
        <a:xfrm xmlns:a="http://schemas.openxmlformats.org/drawingml/2006/main" flipH="1">
          <a:off x="467573" y="3918089"/>
          <a:ext cx="3093901" cy="6626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3"/>
          </a:solidFill>
          <a:prstDash val="dashDot"/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0.60677</cdr:x>
      <cdr:y>0.58599</cdr:y>
    </cdr:from>
    <cdr:to>
      <cdr:x>0.63408</cdr:x>
      <cdr:y>0.58642</cdr:y>
    </cdr:to>
    <cdr:cxnSp macro="">
      <cdr:nvCxnSpPr>
        <cdr:cNvPr id="35" name="Connecteur droit avec flèche 34">
          <a:extLst xmlns:a="http://schemas.openxmlformats.org/drawingml/2006/main">
            <a:ext uri="{FF2B5EF4-FFF2-40B4-BE49-F238E27FC236}">
              <a16:creationId xmlns:a16="http://schemas.microsoft.com/office/drawing/2014/main" id="{E73BA7ED-E089-4D16-A635-A48FA4745A06}"/>
            </a:ext>
          </a:extLst>
        </cdr:cNvPr>
        <cdr:cNvCxnSpPr/>
      </cdr:nvCxnSpPr>
      <cdr:spPr>
        <a:xfrm xmlns:a="http://schemas.openxmlformats.org/drawingml/2006/main" flipH="1">
          <a:off x="3907282" y="3232938"/>
          <a:ext cx="175860" cy="2372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3"/>
          </a:solidFill>
          <a:prstDash val="dashDot"/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0.27074</cdr:x>
      <cdr:y>0.12742</cdr:y>
    </cdr:from>
    <cdr:to>
      <cdr:x>0.2723</cdr:x>
      <cdr:y>0.62537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A7A8EB5F-503C-46D4-8FC0-55AAEB72D7CC}"/>
            </a:ext>
          </a:extLst>
        </cdr:cNvPr>
        <cdr:cNvCxnSpPr/>
      </cdr:nvCxnSpPr>
      <cdr:spPr>
        <a:xfrm xmlns:a="http://schemas.openxmlformats.org/drawingml/2006/main" flipH="1">
          <a:off x="1748732" y="767599"/>
          <a:ext cx="10077" cy="299970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0.35782</cdr:x>
      <cdr:y>0.62745</cdr:y>
    </cdr:from>
    <cdr:to>
      <cdr:x>0.35787</cdr:x>
      <cdr:y>0.70222</cdr:y>
    </cdr:to>
    <cdr:cxnSp macro="">
      <cdr:nvCxnSpPr>
        <cdr:cNvPr id="4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021250F9-CDC2-4AD5-8294-8540E560E7E5}"/>
            </a:ext>
          </a:extLst>
        </cdr:cNvPr>
        <cdr:cNvCxnSpPr/>
      </cdr:nvCxnSpPr>
      <cdr:spPr>
        <a:xfrm xmlns:a="http://schemas.openxmlformats.org/drawingml/2006/main">
          <a:off x="2311189" y="3779835"/>
          <a:ext cx="323" cy="4504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0.44253</cdr:x>
      <cdr:y>0.68802</cdr:y>
    </cdr:from>
    <cdr:to>
      <cdr:x>0.44255</cdr:x>
      <cdr:y>0.70771</cdr:y>
    </cdr:to>
    <cdr:cxnSp macro="">
      <cdr:nvCxnSpPr>
        <cdr:cNvPr id="8" name="Connecteur droit avec flèche 7">
          <a:extLst xmlns:a="http://schemas.openxmlformats.org/drawingml/2006/main">
            <a:ext uri="{FF2B5EF4-FFF2-40B4-BE49-F238E27FC236}">
              <a16:creationId xmlns:a16="http://schemas.microsoft.com/office/drawing/2014/main" id="{19C22E00-35FC-4DEF-BC4E-22E394899865}"/>
            </a:ext>
          </a:extLst>
        </cdr:cNvPr>
        <cdr:cNvCxnSpPr/>
      </cdr:nvCxnSpPr>
      <cdr:spPr>
        <a:xfrm xmlns:a="http://schemas.openxmlformats.org/drawingml/2006/main" flipH="1">
          <a:off x="2858338" y="4144716"/>
          <a:ext cx="130" cy="11861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0.07239</cdr:x>
      <cdr:y>0.6504</cdr:y>
    </cdr:from>
    <cdr:to>
      <cdr:x>0.55139</cdr:x>
      <cdr:y>0.6515</cdr:y>
    </cdr:to>
    <cdr:cxnSp macro="">
      <cdr:nvCxnSpPr>
        <cdr:cNvPr id="20" name="Connecteur droit avec flèche 19">
          <a:extLst xmlns:a="http://schemas.openxmlformats.org/drawingml/2006/main">
            <a:ext uri="{FF2B5EF4-FFF2-40B4-BE49-F238E27FC236}">
              <a16:creationId xmlns:a16="http://schemas.microsoft.com/office/drawing/2014/main" id="{27BD43D3-1C51-4399-922E-A6F3C2FEA2C8}"/>
            </a:ext>
          </a:extLst>
        </cdr:cNvPr>
        <cdr:cNvCxnSpPr/>
      </cdr:nvCxnSpPr>
      <cdr:spPr>
        <a:xfrm xmlns:a="http://schemas.openxmlformats.org/drawingml/2006/main" flipH="1">
          <a:off x="467573" y="3918089"/>
          <a:ext cx="3093901" cy="6626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3"/>
          </a:solidFill>
          <a:prstDash val="dashDot"/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0.60677</cdr:x>
      <cdr:y>0.58599</cdr:y>
    </cdr:from>
    <cdr:to>
      <cdr:x>0.63408</cdr:x>
      <cdr:y>0.58642</cdr:y>
    </cdr:to>
    <cdr:cxnSp macro="">
      <cdr:nvCxnSpPr>
        <cdr:cNvPr id="35" name="Connecteur droit avec flèche 34">
          <a:extLst xmlns:a="http://schemas.openxmlformats.org/drawingml/2006/main">
            <a:ext uri="{FF2B5EF4-FFF2-40B4-BE49-F238E27FC236}">
              <a16:creationId xmlns:a16="http://schemas.microsoft.com/office/drawing/2014/main" id="{E73BA7ED-E089-4D16-A635-A48FA4745A06}"/>
            </a:ext>
          </a:extLst>
        </cdr:cNvPr>
        <cdr:cNvCxnSpPr/>
      </cdr:nvCxnSpPr>
      <cdr:spPr>
        <a:xfrm xmlns:a="http://schemas.openxmlformats.org/drawingml/2006/main" flipH="1">
          <a:off x="3907282" y="3232938"/>
          <a:ext cx="175860" cy="2372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accent3"/>
          </a:solidFill>
          <a:prstDash val="dashDot"/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0.00821</cdr:x>
      <cdr:y>0.72407</cdr:y>
    </cdr:from>
    <cdr:to>
      <cdr:x>0.95543</cdr:x>
      <cdr:y>0.98699</cdr:y>
    </cdr:to>
    <cdr:sp macro="" textlink="">
      <cdr:nvSpPr>
        <cdr:cNvPr id="7" name="ZoneTexte 5">
          <a:extLst xmlns:a="http://schemas.openxmlformats.org/drawingml/2006/main">
            <a:ext uri="{FF2B5EF4-FFF2-40B4-BE49-F238E27FC236}">
              <a16:creationId xmlns:a16="http://schemas.microsoft.com/office/drawing/2014/main" id="{C78318B2-118D-461A-A3DF-C7FB473F56F7}"/>
            </a:ext>
          </a:extLst>
        </cdr:cNvPr>
        <cdr:cNvSpPr txBox="1"/>
      </cdr:nvSpPr>
      <cdr:spPr>
        <a:xfrm xmlns:a="http://schemas.openxmlformats.org/drawingml/2006/main">
          <a:off x="50800" y="4569884"/>
          <a:ext cx="5858934" cy="1659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This type of approach must be adapted to each specific use, or even to each mix of uses, both by IT departments and by users : https://huggingface.co/spaces/genai-impact/ecologits-calculator. 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endParaRPr kumimoji="0" lang="fr-FR" sz="900" b="0" i="0" u="none" strike="noStrike" kern="120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+mn-lt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cs typeface="+mn-cs"/>
            </a:rPr>
            <a:t>This approach requires a methodological step back from emission factors (kgCO2e/token), which, at least to date, are marked by a lack of transparency, even when estimated by reliable calculators, and by uncertainties about future emission factors. Furthermore, monitoring usage levels and not just the carbon footprint is a first line of defence against this pitfall. Thinking in terms of scale is a second line of defence: ‘What if 1% of the planet did the same thing?’, ‘What are the main drivers?’, etc.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endParaRPr kumimoji="0" lang="fr-FR" sz="900" b="0" i="0" u="none" strike="noStrike" kern="1200" cap="none" spc="0" normalizeH="0" baseline="0" noProof="0">
            <a:ln>
              <a:noFill/>
            </a:ln>
            <a:solidFill>
              <a:schemeClr val="accent6"/>
            </a:solidFill>
            <a:effectLst/>
            <a:uLnTx/>
            <a:uFillTx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777777"/>
              </a:solidFill>
              <a:latin typeface="+mn-lt"/>
              <a:ea typeface="+mn-ea"/>
              <a:cs typeface="+mn-cs"/>
            </a:defRPr>
          </a:pPr>
          <a:r>
            <a:rPr kumimoji="0" lang="fr-FR" sz="900" b="0" i="0" u="none" strike="noStrike" kern="1200" cap="none" spc="0" normalizeH="0" baseline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It should be noted that the quantitative calculation of the effects of each lever in order to compare them depends primarily on the order in which the levers are activated.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Tmpl 07/25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09B5"/>
      </a:accent1>
      <a:accent2>
        <a:srgbClr val="33AFFF"/>
      </a:accent2>
      <a:accent3>
        <a:srgbClr val="FF6600"/>
      </a:accent3>
      <a:accent4>
        <a:srgbClr val="ADDEFF"/>
      </a:accent4>
      <a:accent5>
        <a:srgbClr val="FFC199"/>
      </a:accent5>
      <a:accent6>
        <a:srgbClr val="080808"/>
      </a:accent6>
      <a:hlink>
        <a:srgbClr val="5C5C77"/>
      </a:hlink>
      <a:folHlink>
        <a:srgbClr val="080808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uggingface.co/spaces/genai-impact/ecologits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C069-EFEC-4FC0-AD69-8AB7C92F4DCC}">
  <dimension ref="A1:R26"/>
  <sheetViews>
    <sheetView tabSelected="1" zoomScaleNormal="100" zoomScaleSheetLayoutView="50" workbookViewId="0">
      <selection activeCell="B30" sqref="B30"/>
    </sheetView>
  </sheetViews>
  <sheetFormatPr baseColWidth="10" defaultRowHeight="15" x14ac:dyDescent="0.25"/>
  <cols>
    <col min="1" max="1" width="4.140625" customWidth="1"/>
    <col min="2" max="2" width="61.42578125" customWidth="1"/>
    <col min="3" max="3" width="14" customWidth="1"/>
    <col min="4" max="4" width="12.140625" customWidth="1"/>
    <col min="5" max="10" width="12.85546875" customWidth="1"/>
    <col min="11" max="11" width="48.140625" customWidth="1"/>
    <col min="13" max="13" width="11.42578125" customWidth="1"/>
    <col min="18" max="18" width="75.5703125" customWidth="1"/>
  </cols>
  <sheetData>
    <row r="1" spans="1:18" x14ac:dyDescent="0.25">
      <c r="A1" s="6" t="s">
        <v>32</v>
      </c>
    </row>
    <row r="2" spans="1:18" x14ac:dyDescent="0.25">
      <c r="A2" s="13" t="s">
        <v>25</v>
      </c>
    </row>
    <row r="3" spans="1:18" x14ac:dyDescent="0.25">
      <c r="A3" s="13" t="s">
        <v>24</v>
      </c>
    </row>
    <row r="4" spans="1:18" x14ac:dyDescent="0.25">
      <c r="A4" s="6"/>
    </row>
    <row r="5" spans="1:18" x14ac:dyDescent="0.25">
      <c r="A5" s="6" t="s">
        <v>26</v>
      </c>
    </row>
    <row r="6" spans="1:18" x14ac:dyDescent="0.25">
      <c r="A6" s="6" t="s">
        <v>27</v>
      </c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ht="14.45" customHeight="1" x14ac:dyDescent="0.25">
      <c r="B8" s="14"/>
      <c r="C8" s="14"/>
      <c r="D8" s="14"/>
      <c r="E8" s="37" t="s">
        <v>29</v>
      </c>
      <c r="F8" s="38"/>
      <c r="G8" s="38"/>
      <c r="H8" s="38"/>
      <c r="I8" s="38"/>
      <c r="J8" s="39"/>
      <c r="K8" s="35"/>
      <c r="L8" s="6"/>
      <c r="M8" s="6"/>
    </row>
    <row r="9" spans="1:18" ht="30" x14ac:dyDescent="0.25">
      <c r="B9" s="15" t="s">
        <v>7</v>
      </c>
      <c r="C9" s="16" t="s">
        <v>8</v>
      </c>
      <c r="D9" s="16" t="s">
        <v>9</v>
      </c>
      <c r="E9" s="17" t="s">
        <v>12</v>
      </c>
      <c r="F9" s="18" t="s">
        <v>13</v>
      </c>
      <c r="G9" s="17" t="s">
        <v>14</v>
      </c>
      <c r="H9" s="18" t="s">
        <v>15</v>
      </c>
      <c r="I9" s="17" t="s">
        <v>16</v>
      </c>
      <c r="J9" s="18" t="s">
        <v>17</v>
      </c>
      <c r="K9" s="36" t="s">
        <v>30</v>
      </c>
      <c r="L9" s="6"/>
    </row>
    <row r="10" spans="1:18" ht="30" customHeight="1" x14ac:dyDescent="0.25">
      <c r="B10" s="19" t="s">
        <v>28</v>
      </c>
      <c r="C10" s="20"/>
      <c r="D10" s="31">
        <v>250</v>
      </c>
      <c r="E10" s="32">
        <f>15.3*0.001</f>
        <v>1.5300000000000001E-2</v>
      </c>
      <c r="F10" s="32">
        <f>2.21*0.001</f>
        <v>2.2100000000000002E-3</v>
      </c>
      <c r="G10" s="32">
        <f>3.48*0.001</f>
        <v>3.48E-3</v>
      </c>
      <c r="H10" s="32">
        <f>0.504*0.001</f>
        <v>5.04E-4</v>
      </c>
      <c r="I10" s="32">
        <f>1.03*0.001</f>
        <v>1.0300000000000001E-3</v>
      </c>
      <c r="J10" s="33">
        <f>0.153*0.001</f>
        <v>1.5300000000000001E-4</v>
      </c>
      <c r="K10" s="36" t="s">
        <v>31</v>
      </c>
      <c r="L10" s="6"/>
    </row>
    <row r="11" spans="1:18" x14ac:dyDescent="0.25">
      <c r="B11" s="21" t="s">
        <v>11</v>
      </c>
      <c r="C11" s="22">
        <f>1000*3*218</f>
        <v>654000</v>
      </c>
      <c r="D11" s="23">
        <f>D10*$C$11</f>
        <v>163500000</v>
      </c>
      <c r="E11" s="23">
        <f t="shared" ref="E11:J11" si="0">E10*$C$11</f>
        <v>10006.200000000001</v>
      </c>
      <c r="F11" s="23">
        <f t="shared" si="0"/>
        <v>1445.3400000000001</v>
      </c>
      <c r="G11" s="23">
        <f t="shared" si="0"/>
        <v>2275.92</v>
      </c>
      <c r="H11" s="23">
        <f t="shared" si="0"/>
        <v>329.61599999999999</v>
      </c>
      <c r="I11" s="23">
        <f t="shared" si="0"/>
        <v>673.62000000000012</v>
      </c>
      <c r="J11" s="24">
        <f t="shared" si="0"/>
        <v>100.062</v>
      </c>
      <c r="K11" s="6"/>
      <c r="L11" s="6"/>
      <c r="M11" s="6"/>
    </row>
    <row r="12" spans="1:18" x14ac:dyDescent="0.25">
      <c r="B12" s="25" t="s">
        <v>10</v>
      </c>
      <c r="C12" s="22">
        <f>1000*1*218</f>
        <v>218000</v>
      </c>
      <c r="D12" s="23">
        <f>D10*$C$12</f>
        <v>54500000</v>
      </c>
      <c r="E12" s="23">
        <f t="shared" ref="E12:J12" si="1">E10*$C$12</f>
        <v>3335.4</v>
      </c>
      <c r="F12" s="23">
        <f t="shared" si="1"/>
        <v>481.78000000000003</v>
      </c>
      <c r="G12" s="23">
        <f t="shared" si="1"/>
        <v>758.64</v>
      </c>
      <c r="H12" s="23">
        <f t="shared" si="1"/>
        <v>109.872</v>
      </c>
      <c r="I12" s="23">
        <f t="shared" si="1"/>
        <v>224.54000000000002</v>
      </c>
      <c r="J12" s="24">
        <f t="shared" si="1"/>
        <v>33.353999999999999</v>
      </c>
      <c r="K12" s="6"/>
      <c r="L12" s="6"/>
      <c r="M12" s="6"/>
    </row>
    <row r="13" spans="1:18" x14ac:dyDescent="0.25">
      <c r="B13" s="26" t="s">
        <v>19</v>
      </c>
      <c r="C13" s="27">
        <f>750*1*218</f>
        <v>163500</v>
      </c>
      <c r="D13" s="28">
        <f>D10*$C$13</f>
        <v>40875000</v>
      </c>
      <c r="E13" s="28">
        <f t="shared" ref="E13:J13" si="2">E10*$C$13</f>
        <v>2501.5500000000002</v>
      </c>
      <c r="F13" s="28">
        <f t="shared" si="2"/>
        <v>361.33500000000004</v>
      </c>
      <c r="G13" s="28">
        <f t="shared" si="2"/>
        <v>568.98</v>
      </c>
      <c r="H13" s="28">
        <f t="shared" si="2"/>
        <v>82.403999999999996</v>
      </c>
      <c r="I13" s="28">
        <f t="shared" si="2"/>
        <v>168.40500000000003</v>
      </c>
      <c r="J13" s="29">
        <f t="shared" si="2"/>
        <v>25.015499999999999</v>
      </c>
      <c r="K13" s="6"/>
      <c r="L13" s="6"/>
      <c r="M13" s="6"/>
    </row>
    <row r="14" spans="1:18" x14ac:dyDescent="0.25">
      <c r="B14" s="6"/>
      <c r="C14" s="6"/>
      <c r="D14" s="30"/>
      <c r="E14" s="30"/>
      <c r="F14" s="30"/>
      <c r="G14" s="30"/>
      <c r="H14" s="30"/>
      <c r="I14" s="30"/>
      <c r="J14" s="30"/>
    </row>
    <row r="15" spans="1:18" x14ac:dyDescent="0.25">
      <c r="B15" s="6"/>
      <c r="C15" s="6"/>
    </row>
    <row r="16" spans="1:18" ht="18" x14ac:dyDescent="0.35">
      <c r="B16" s="6"/>
      <c r="C16" s="11" t="s">
        <v>23</v>
      </c>
      <c r="R16" s="6"/>
    </row>
    <row r="17" spans="2:18" x14ac:dyDescent="0.25">
      <c r="B17" s="7" t="s">
        <v>18</v>
      </c>
      <c r="C17" s="8">
        <f>E11/1000</f>
        <v>10.006200000000002</v>
      </c>
      <c r="R17" s="6"/>
    </row>
    <row r="18" spans="2:18" x14ac:dyDescent="0.25">
      <c r="B18" s="7" t="s">
        <v>22</v>
      </c>
      <c r="C18" s="8">
        <f>F11/1000</f>
        <v>1.4453400000000001</v>
      </c>
    </row>
    <row r="19" spans="2:18" x14ac:dyDescent="0.25">
      <c r="B19" s="7" t="s">
        <v>20</v>
      </c>
      <c r="C19" s="9">
        <f>J11/1000</f>
        <v>0.100062</v>
      </c>
    </row>
    <row r="20" spans="2:18" ht="30" customHeight="1" x14ac:dyDescent="0.25">
      <c r="B20" s="12" t="s">
        <v>33</v>
      </c>
      <c r="C20" s="34">
        <f>J13/1000</f>
        <v>2.50155E-2</v>
      </c>
    </row>
    <row r="21" spans="2:18" x14ac:dyDescent="0.25">
      <c r="B21" s="6"/>
      <c r="C21" s="10"/>
    </row>
    <row r="22" spans="2:18" x14ac:dyDescent="0.25">
      <c r="B22" s="40" t="s">
        <v>34</v>
      </c>
      <c r="C22" s="6"/>
    </row>
    <row r="23" spans="2:18" x14ac:dyDescent="0.25">
      <c r="B23" s="40" t="str">
        <f>B17</f>
        <v xml:space="preserve">Business as usual </v>
      </c>
      <c r="C23" s="6"/>
    </row>
    <row r="24" spans="2:18" x14ac:dyDescent="0.25">
      <c r="B24" s="40" t="s">
        <v>35</v>
      </c>
    </row>
    <row r="25" spans="2:18" x14ac:dyDescent="0.25">
      <c r="B25" s="40" t="s">
        <v>36</v>
      </c>
    </row>
    <row r="26" spans="2:18" ht="30" x14ac:dyDescent="0.25">
      <c r="B26" s="41" t="s">
        <v>37</v>
      </c>
    </row>
  </sheetData>
  <mergeCells count="1">
    <mergeCell ref="E8:J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2948-450F-4ED8-A903-5E6FD0CD3770}">
  <dimension ref="B3:E4"/>
  <sheetViews>
    <sheetView zoomScale="80" zoomScaleNormal="80" workbookViewId="0">
      <selection activeCell="C7" sqref="C7"/>
    </sheetView>
  </sheetViews>
  <sheetFormatPr baseColWidth="10" defaultRowHeight="15" x14ac:dyDescent="0.25"/>
  <cols>
    <col min="2" max="2" width="19.5703125" customWidth="1"/>
    <col min="3" max="3" width="19.7109375" customWidth="1"/>
    <col min="4" max="4" width="30.85546875" customWidth="1"/>
    <col min="5" max="5" width="115.42578125" customWidth="1"/>
  </cols>
  <sheetData>
    <row r="3" spans="2:5" x14ac:dyDescent="0.25">
      <c r="B3" s="4" t="s">
        <v>1</v>
      </c>
      <c r="C3" s="4" t="s">
        <v>2</v>
      </c>
      <c r="D3" s="4" t="s">
        <v>3</v>
      </c>
      <c r="E3" s="4" t="s">
        <v>0</v>
      </c>
    </row>
    <row r="4" spans="2:5" ht="60" x14ac:dyDescent="0.25">
      <c r="B4" s="5" t="s">
        <v>4</v>
      </c>
      <c r="C4" s="2" t="s">
        <v>21</v>
      </c>
      <c r="D4" s="1" t="s">
        <v>5</v>
      </c>
      <c r="E4" s="3" t="s">
        <v>6</v>
      </c>
    </row>
  </sheetData>
  <hyperlinks>
    <hyperlink ref="D4" r:id="rId1" xr:uid="{493B58B3-D50A-4E24-81F4-ECF3117C66A8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8D0E12706CA4F88F078CAAF1F0285" ma:contentTypeVersion="13" ma:contentTypeDescription="Crée un document." ma:contentTypeScope="" ma:versionID="65e44b94b80c847526fb1aad9e5e7274">
  <xsd:schema xmlns:xsd="http://www.w3.org/2001/XMLSchema" xmlns:xs="http://www.w3.org/2001/XMLSchema" xmlns:p="http://schemas.microsoft.com/office/2006/metadata/properties" xmlns:ns2="e249ac2a-b211-4fea-a23e-058f661af758" xmlns:ns3="8f1b8a44-2e81-425d-8025-2e5e0436f25e" targetNamespace="http://schemas.microsoft.com/office/2006/metadata/properties" ma:root="true" ma:fieldsID="55ef6f2f567e5000964d2f8daa3d1dd4" ns2:_="" ns3:_="">
    <xsd:import namespace="e249ac2a-b211-4fea-a23e-058f661af758"/>
    <xsd:import namespace="8f1b8a44-2e81-425d-8025-2e5e0436f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9ac2a-b211-4fea-a23e-058f661af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47289d-44d4-4518-8531-d864f6d3e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b8a44-2e81-425d-8025-2e5e0436f2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8f2c3c-97c3-401f-9e00-dc202c827de0}" ma:internalName="TaxCatchAll" ma:showField="CatchAllData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9ac2a-b211-4fea-a23e-058f661af758">
      <Terms xmlns="http://schemas.microsoft.com/office/infopath/2007/PartnerControls"/>
    </lcf76f155ced4ddcb4097134ff3c332f>
    <TaxCatchAll xmlns="8f1b8a44-2e81-425d-8025-2e5e0436f25e" xsi:nil="true"/>
  </documentManagement>
</p:properties>
</file>

<file path=customXml/itemProps1.xml><?xml version="1.0" encoding="utf-8"?>
<ds:datastoreItem xmlns:ds="http://schemas.openxmlformats.org/officeDocument/2006/customXml" ds:itemID="{53D00945-F968-4201-A53D-5B6250CDEC28}"/>
</file>

<file path=customXml/itemProps2.xml><?xml version="1.0" encoding="utf-8"?>
<ds:datastoreItem xmlns:ds="http://schemas.openxmlformats.org/officeDocument/2006/customXml" ds:itemID="{B07C9132-386D-4174-9604-996B84797267}"/>
</file>

<file path=customXml/itemProps3.xml><?xml version="1.0" encoding="utf-8"?>
<ds:datastoreItem xmlns:ds="http://schemas.openxmlformats.org/officeDocument/2006/customXml" ds:itemID="{76F7ED73-995C-4324-AF99-8253940DD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Simulation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marlene.debank@theshiftproject.org</dc:creator>
  <cp:lastModifiedBy>Marlène de Bank</cp:lastModifiedBy>
  <cp:revision>2</cp:revision>
  <dcterms:created xsi:type="dcterms:W3CDTF">2021-12-10T09:09:31Z</dcterms:created>
  <dcterms:modified xsi:type="dcterms:W3CDTF">2025-09-03T11:28:53Z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f0e56-4929-42e9-af82-21133e349888_Enabled">
    <vt:lpwstr>true</vt:lpwstr>
  </property>
  <property fmtid="{D5CDD505-2E9C-101B-9397-08002B2CF9AE}" pid="3" name="MSIP_Label_8d2f0e56-4929-42e9-af82-21133e349888_SetDate">
    <vt:lpwstr>2025-06-27T13:23:46Z</vt:lpwstr>
  </property>
  <property fmtid="{D5CDD505-2E9C-101B-9397-08002B2CF9AE}" pid="4" name="MSIP_Label_8d2f0e56-4929-42e9-af82-21133e349888_Method">
    <vt:lpwstr>Standard</vt:lpwstr>
  </property>
  <property fmtid="{D5CDD505-2E9C-101B-9397-08002B2CF9AE}" pid="5" name="MSIP_Label_8d2f0e56-4929-42e9-af82-21133e349888_Name">
    <vt:lpwstr>C1 - RESTREINT</vt:lpwstr>
  </property>
  <property fmtid="{D5CDD505-2E9C-101B-9397-08002B2CF9AE}" pid="6" name="MSIP_Label_8d2f0e56-4929-42e9-af82-21133e349888_SiteId">
    <vt:lpwstr>5bb7bd72-3bd8-475a-8abc-d1ee40291b32</vt:lpwstr>
  </property>
  <property fmtid="{D5CDD505-2E9C-101B-9397-08002B2CF9AE}" pid="7" name="MSIP_Label_8d2f0e56-4929-42e9-af82-21133e349888_ActionId">
    <vt:lpwstr>f0dad722-f66e-4db1-abf5-2f57d733734d</vt:lpwstr>
  </property>
  <property fmtid="{D5CDD505-2E9C-101B-9397-08002B2CF9AE}" pid="8" name="MSIP_Label_8d2f0e56-4929-42e9-af82-21133e349888_ContentBits">
    <vt:lpwstr>2</vt:lpwstr>
  </property>
  <property fmtid="{D5CDD505-2E9C-101B-9397-08002B2CF9AE}" pid="9" name="MSIP_Label_8d2f0e56-4929-42e9-af82-21133e349888_Tag">
    <vt:lpwstr>10, 3, 0, 1</vt:lpwstr>
  </property>
  <property fmtid="{D5CDD505-2E9C-101B-9397-08002B2CF9AE}" pid="10" name="ContentTypeId">
    <vt:lpwstr>0x01010059F8D0E12706CA4F88F078CAAF1F0285</vt:lpwstr>
  </property>
  <property fmtid="{D5CDD505-2E9C-101B-9397-08002B2CF9AE}" pid="11" name="MediaServiceImageTags">
    <vt:lpwstr/>
  </property>
</Properties>
</file>